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G40" i="1" l="1"/>
  <c r="G38" i="1"/>
  <c r="G36" i="1"/>
  <c r="G39" i="1"/>
  <c r="G43" i="1"/>
  <c r="G42" i="1"/>
  <c r="G31" i="1"/>
  <c r="G34" i="1"/>
  <c r="G33" i="1"/>
  <c r="G41" i="1"/>
  <c r="H22" i="1" l="1"/>
  <c r="H21" i="1" l="1"/>
  <c r="G44" i="1" l="1"/>
  <c r="H23" i="1" l="1"/>
  <c r="H25" i="1" s="1"/>
</calcChain>
</file>

<file path=xl/sharedStrings.xml><?xml version="1.0" encoding="utf-8"?>
<sst xmlns="http://schemas.openxmlformats.org/spreadsheetml/2006/main" count="53" uniqueCount="51">
  <si>
    <t>ОТЧЁТ</t>
  </si>
  <si>
    <t>1. Оновная информация</t>
  </si>
  <si>
    <t>2. Поступившие средства за отчетный период</t>
  </si>
  <si>
    <t>Начислено собственникам и пользователям помещений в МКД (руб.)</t>
  </si>
  <si>
    <t>Оплачено собственниками и пользователями помещений в МКД (руб.)</t>
  </si>
  <si>
    <t>Процент оплаты от начисленной суммы %</t>
  </si>
  <si>
    <t xml:space="preserve">2.1. За отчетный период по статье «Содержание и  текущий ремонт Общего имущества МКД: </t>
  </si>
  <si>
    <t xml:space="preserve">3. Сведения о выполненных работах  по содержанию и текущему ремонту общего имущества в </t>
  </si>
  <si>
    <t>многоквартирном доме за отчетный период</t>
  </si>
  <si>
    <t>Дата исполнения</t>
  </si>
  <si>
    <t>Наименование работ</t>
  </si>
  <si>
    <t>Сумма, руб.</t>
  </si>
  <si>
    <t>Цена, руб.</t>
  </si>
  <si>
    <t>Кол-во</t>
  </si>
  <si>
    <t>Итого</t>
  </si>
  <si>
    <t>Разница начислено, оплачено (руб.)</t>
  </si>
  <si>
    <t>Отчёт составил:</t>
  </si>
  <si>
    <t>О.Ф. Милькова</t>
  </si>
  <si>
    <t>Отчёт получил:</t>
  </si>
  <si>
    <t>_______________</t>
  </si>
  <si>
    <t>_____________</t>
  </si>
  <si>
    <t>тариф</t>
  </si>
  <si>
    <t>Управление МКД 1 полугодие</t>
  </si>
  <si>
    <t>Управление МКД 2 полугодие</t>
  </si>
  <si>
    <t xml:space="preserve">1.2. Управляющая организация: МУП "ЖКХ Ирбитского района" </t>
  </si>
  <si>
    <t>1.3. Лицензия на управление МКД № 183 от 27.04.2015г.</t>
  </si>
  <si>
    <t>1.9. Год постройки: 1980</t>
  </si>
  <si>
    <t>управляющей организации МУП "ЖКХ Ирбитского района" о выполненных за отчётный период работах (услугах) по договору управления многоквартирным домом, расположенного по адресу: д. Дубская, ул. Юбилейная, 17</t>
  </si>
  <si>
    <t>1.4. Площадь жилых помещений-  1228,5 кв.м.</t>
  </si>
  <si>
    <t>1.5.МКД- 3 этажа,2 подъезда</t>
  </si>
  <si>
    <t>1.6. Количество квартир: 24</t>
  </si>
  <si>
    <t>1.8. Кадастровый номер 66:11:2101001:291</t>
  </si>
  <si>
    <t>1.1. Отчётный период : 2022год.</t>
  </si>
  <si>
    <t>Израсходовано денежных средств за 2022год (руб)</t>
  </si>
  <si>
    <t>Предыдущий остаток на 01.01.2022г, (руб)</t>
  </si>
  <si>
    <t>Остаток денежных средств на 01.01.2023г., (руб)</t>
  </si>
  <si>
    <t>Обшивка двух подъездных козырьков</t>
  </si>
  <si>
    <t>Замена запорной арматуры на системе отопления в подвале МКД</t>
  </si>
  <si>
    <t>Ремонт примыканий на шиферной крыше</t>
  </si>
  <si>
    <t>Ремонт конька на шиферной крыше</t>
  </si>
  <si>
    <t>Штукатурные работы</t>
  </si>
  <si>
    <t>Замена светильника с датчиком движения в первом подъезде, шт</t>
  </si>
  <si>
    <t>Ремонт шиферной крыши, м2</t>
  </si>
  <si>
    <t xml:space="preserve">Настройка автоматики эл. светильника, шт </t>
  </si>
  <si>
    <t>1.7. Степень износа: 35%</t>
  </si>
  <si>
    <t>Замена эл. лампочки в первом подъезде на первом этаже, шт</t>
  </si>
  <si>
    <t>Установка табличек на подъезды, шт</t>
  </si>
  <si>
    <t>Чистка канализации, м.п.</t>
  </si>
  <si>
    <t>Специалист по управлению МКД:</t>
  </si>
  <si>
    <t>И.В. Дубских</t>
  </si>
  <si>
    <t>31.03.2023г.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</si>
</sst>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0" xfId="0" applyFont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2" fontId="0" fillId="0" borderId="2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Alignment="1">
      <alignment horizontal="justify"/>
    </xf>
    <xf numFmtId="0" fontId="0" fillId="0" borderId="0" xfId="0" applyAlignment="1"/>
    <xf numFmtId="0" fontId="3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justify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0" fontId="4" fillId="0" borderId="2" xfId="0" applyNumberFormat="1" applyFont="1" applyBorder="1" applyAlignment="1">
      <alignment wrapText="1"/>
    </xf>
    <xf numFmtId="0" fontId="4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22" workbookViewId="0">
      <selection activeCell="L15" sqref="L15"/>
    </sheetView>
  </sheetViews>
  <sheetFormatPr defaultRowHeight="15" x14ac:dyDescent="0.25"/>
  <cols>
    <col min="1" max="1" width="9.140625" customWidth="1"/>
    <col min="2" max="2" width="40.140625" customWidth="1"/>
    <col min="3" max="3" width="6" customWidth="1"/>
    <col min="4" max="4" width="5.140625" hidden="1" customWidth="1"/>
    <col min="5" max="5" width="10.5703125" customWidth="1"/>
    <col min="6" max="6" width="5.28515625" hidden="1" customWidth="1"/>
    <col min="7" max="7" width="7.42578125" customWidth="1"/>
    <col min="8" max="8" width="2.85546875" customWidth="1"/>
    <col min="9" max="9" width="10" customWidth="1"/>
  </cols>
  <sheetData>
    <row r="1" spans="1:9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2" t="s">
        <v>27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2"/>
      <c r="B3" s="12"/>
      <c r="C3" s="12"/>
      <c r="D3" s="12"/>
      <c r="E3" s="12"/>
      <c r="F3" s="12"/>
      <c r="G3" s="12"/>
      <c r="H3" s="12"/>
      <c r="I3" s="12"/>
    </row>
    <row r="4" spans="1:9" x14ac:dyDescent="0.25">
      <c r="A4" s="12"/>
      <c r="B4" s="12"/>
      <c r="C4" s="12"/>
      <c r="D4" s="12"/>
      <c r="E4" s="12"/>
      <c r="F4" s="12"/>
      <c r="G4" s="12"/>
      <c r="H4" s="12"/>
      <c r="I4" s="12"/>
    </row>
    <row r="6" spans="1:9" x14ac:dyDescent="0.25">
      <c r="A6" s="13" t="s">
        <v>1</v>
      </c>
      <c r="B6" s="14"/>
      <c r="C6" s="14"/>
      <c r="D6" s="14"/>
      <c r="E6" s="14"/>
      <c r="F6" s="14"/>
      <c r="G6" s="14"/>
      <c r="H6" s="14"/>
      <c r="I6" s="14"/>
    </row>
    <row r="7" spans="1:9" s="6" customFormat="1" x14ac:dyDescent="0.25">
      <c r="A7" t="s">
        <v>32</v>
      </c>
    </row>
    <row r="8" spans="1:9" s="6" customFormat="1" x14ac:dyDescent="0.25">
      <c r="A8" s="6" t="s">
        <v>24</v>
      </c>
    </row>
    <row r="9" spans="1:9" s="6" customFormat="1" x14ac:dyDescent="0.25">
      <c r="A9" s="6" t="s">
        <v>25</v>
      </c>
    </row>
    <row r="10" spans="1:9" s="6" customFormat="1" x14ac:dyDescent="0.25">
      <c r="A10" t="s">
        <v>28</v>
      </c>
    </row>
    <row r="11" spans="1:9" s="6" customFormat="1" x14ac:dyDescent="0.25">
      <c r="A11" t="s">
        <v>29</v>
      </c>
    </row>
    <row r="12" spans="1:9" s="6" customFormat="1" x14ac:dyDescent="0.25">
      <c r="A12" t="s">
        <v>30</v>
      </c>
    </row>
    <row r="13" spans="1:9" s="6" customFormat="1" x14ac:dyDescent="0.25">
      <c r="A13" t="s">
        <v>44</v>
      </c>
    </row>
    <row r="14" spans="1:9" s="6" customFormat="1" x14ac:dyDescent="0.25">
      <c r="A14" t="s">
        <v>31</v>
      </c>
    </row>
    <row r="15" spans="1:9" s="6" customFormat="1" x14ac:dyDescent="0.25">
      <c r="A15" t="s">
        <v>26</v>
      </c>
    </row>
    <row r="17" spans="1:9" x14ac:dyDescent="0.25">
      <c r="A17" s="15" t="s">
        <v>2</v>
      </c>
      <c r="B17" s="16"/>
      <c r="C17" s="16"/>
      <c r="D17" s="16"/>
      <c r="E17" s="16"/>
      <c r="F17" s="16"/>
      <c r="G17" s="16"/>
      <c r="H17" s="16"/>
      <c r="I17" s="16"/>
    </row>
    <row r="18" spans="1:9" ht="30" customHeight="1" x14ac:dyDescent="0.25">
      <c r="A18" s="17" t="s">
        <v>6</v>
      </c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7" t="s">
        <v>3</v>
      </c>
      <c r="B19" s="19"/>
      <c r="C19" s="19"/>
      <c r="D19" s="19"/>
      <c r="E19" s="19"/>
      <c r="F19" s="19"/>
      <c r="G19" s="8"/>
      <c r="H19" s="9">
        <v>249617.39</v>
      </c>
      <c r="I19" s="10"/>
    </row>
    <row r="20" spans="1:9" x14ac:dyDescent="0.25">
      <c r="A20" s="7" t="s">
        <v>4</v>
      </c>
      <c r="B20" s="19"/>
      <c r="C20" s="19"/>
      <c r="D20" s="19"/>
      <c r="E20" s="19"/>
      <c r="F20" s="19"/>
      <c r="G20" s="8"/>
      <c r="H20" s="9">
        <v>264852.75</v>
      </c>
      <c r="I20" s="10"/>
    </row>
    <row r="21" spans="1:9" x14ac:dyDescent="0.25">
      <c r="A21" s="7" t="s">
        <v>15</v>
      </c>
      <c r="B21" s="19"/>
      <c r="C21" s="19"/>
      <c r="D21" s="19"/>
      <c r="E21" s="19"/>
      <c r="F21" s="19"/>
      <c r="G21" s="8"/>
      <c r="H21" s="9">
        <f>SUM(H20-H19)</f>
        <v>15235.359999999986</v>
      </c>
      <c r="I21" s="10"/>
    </row>
    <row r="22" spans="1:9" x14ac:dyDescent="0.25">
      <c r="A22" s="7" t="s">
        <v>5</v>
      </c>
      <c r="B22" s="19"/>
      <c r="C22" s="19"/>
      <c r="D22" s="19"/>
      <c r="E22" s="19"/>
      <c r="F22" s="19"/>
      <c r="G22" s="8"/>
      <c r="H22" s="9">
        <f>SUM(H20/H19)*100</f>
        <v>106.10348501761035</v>
      </c>
      <c r="I22" s="10"/>
    </row>
    <row r="23" spans="1:9" x14ac:dyDescent="0.25">
      <c r="A23" s="7" t="s">
        <v>33</v>
      </c>
      <c r="B23" s="19"/>
      <c r="C23" s="19"/>
      <c r="D23" s="19"/>
      <c r="E23" s="19"/>
      <c r="F23" s="19"/>
      <c r="G23" s="8"/>
      <c r="H23" s="9">
        <f>SUM(G44)</f>
        <v>247301.345</v>
      </c>
      <c r="I23" s="10"/>
    </row>
    <row r="24" spans="1:9" x14ac:dyDescent="0.25">
      <c r="A24" s="7" t="s">
        <v>34</v>
      </c>
      <c r="B24" s="19"/>
      <c r="C24" s="19"/>
      <c r="D24" s="19"/>
      <c r="E24" s="19"/>
      <c r="F24" s="19"/>
      <c r="G24" s="8"/>
      <c r="H24" s="9">
        <v>-79677.399999999994</v>
      </c>
      <c r="I24" s="10"/>
    </row>
    <row r="25" spans="1:9" x14ac:dyDescent="0.25">
      <c r="A25" s="7" t="s">
        <v>35</v>
      </c>
      <c r="B25" s="19"/>
      <c r="C25" s="19"/>
      <c r="D25" s="19"/>
      <c r="E25" s="19"/>
      <c r="F25" s="19"/>
      <c r="G25" s="8"/>
      <c r="H25" s="9">
        <f>SUM(H20+H24-H23)</f>
        <v>-62125.994999999995</v>
      </c>
      <c r="I25" s="10"/>
    </row>
    <row r="27" spans="1:9" x14ac:dyDescent="0.25">
      <c r="A27" s="20" t="s">
        <v>7</v>
      </c>
      <c r="B27" s="18"/>
      <c r="C27" s="18"/>
      <c r="D27" s="18"/>
      <c r="E27" s="18"/>
      <c r="F27" s="18"/>
      <c r="G27" s="18"/>
      <c r="H27" s="18"/>
      <c r="I27" s="18"/>
    </row>
    <row r="28" spans="1:9" x14ac:dyDescent="0.25">
      <c r="A28" s="1" t="s">
        <v>8</v>
      </c>
    </row>
    <row r="30" spans="1:9" ht="35.25" customHeight="1" x14ac:dyDescent="0.25">
      <c r="A30" s="7" t="s">
        <v>10</v>
      </c>
      <c r="B30" s="8"/>
      <c r="C30" s="7" t="s">
        <v>13</v>
      </c>
      <c r="D30" s="8"/>
      <c r="E30" s="7" t="s">
        <v>12</v>
      </c>
      <c r="F30" s="8"/>
      <c r="G30" s="7" t="s">
        <v>11</v>
      </c>
      <c r="H30" s="8"/>
      <c r="I30" s="2" t="s">
        <v>9</v>
      </c>
    </row>
    <row r="31" spans="1:9" x14ac:dyDescent="0.25">
      <c r="A31" s="7" t="s">
        <v>36</v>
      </c>
      <c r="B31" s="8"/>
      <c r="C31" s="7">
        <v>2</v>
      </c>
      <c r="D31" s="8"/>
      <c r="E31" s="7">
        <v>24900</v>
      </c>
      <c r="F31" s="8"/>
      <c r="G31" s="7">
        <f t="shared" ref="G31" si="0">SUM(C31*E31)</f>
        <v>49800</v>
      </c>
      <c r="H31" s="8"/>
      <c r="I31" s="3">
        <v>44620</v>
      </c>
    </row>
    <row r="32" spans="1:9" ht="30" customHeight="1" x14ac:dyDescent="0.25">
      <c r="A32" s="7" t="s">
        <v>37</v>
      </c>
      <c r="B32" s="8"/>
      <c r="C32" s="7">
        <v>50</v>
      </c>
      <c r="D32" s="8"/>
      <c r="E32" s="7">
        <v>1911.8</v>
      </c>
      <c r="F32" s="8"/>
      <c r="G32" s="7">
        <v>95590.8</v>
      </c>
      <c r="H32" s="8"/>
      <c r="I32" s="3">
        <v>44680</v>
      </c>
    </row>
    <row r="33" spans="1:9" x14ac:dyDescent="0.25">
      <c r="A33" s="7" t="s">
        <v>38</v>
      </c>
      <c r="B33" s="8"/>
      <c r="C33" s="7">
        <v>8</v>
      </c>
      <c r="D33" s="8"/>
      <c r="E33" s="7">
        <v>330.45</v>
      </c>
      <c r="F33" s="8"/>
      <c r="G33" s="7">
        <f t="shared" ref="G33:G40" si="1">SUM(C33*E33)</f>
        <v>2643.6</v>
      </c>
      <c r="H33" s="8"/>
      <c r="I33" s="3">
        <v>44711</v>
      </c>
    </row>
    <row r="34" spans="1:9" x14ac:dyDescent="0.25">
      <c r="A34" s="7" t="s">
        <v>39</v>
      </c>
      <c r="B34" s="8"/>
      <c r="C34" s="7">
        <v>2</v>
      </c>
      <c r="D34" s="8"/>
      <c r="E34" s="7">
        <v>3147</v>
      </c>
      <c r="F34" s="8"/>
      <c r="G34" s="7">
        <f t="shared" si="1"/>
        <v>6294</v>
      </c>
      <c r="H34" s="8"/>
      <c r="I34" s="3">
        <v>44739</v>
      </c>
    </row>
    <row r="35" spans="1:9" x14ac:dyDescent="0.25">
      <c r="A35" s="7" t="s">
        <v>40</v>
      </c>
      <c r="B35" s="8"/>
      <c r="C35" s="7">
        <v>3.4</v>
      </c>
      <c r="D35" s="8"/>
      <c r="E35" s="7">
        <v>992.24</v>
      </c>
      <c r="F35" s="8"/>
      <c r="G35" s="7">
        <v>3380.4</v>
      </c>
      <c r="H35" s="8"/>
      <c r="I35" s="3">
        <v>44773</v>
      </c>
    </row>
    <row r="36" spans="1:9" ht="29.25" customHeight="1" x14ac:dyDescent="0.25">
      <c r="A36" s="7" t="s">
        <v>41</v>
      </c>
      <c r="B36" s="8"/>
      <c r="C36" s="7">
        <v>1</v>
      </c>
      <c r="D36" s="8"/>
      <c r="E36" s="7">
        <v>2425</v>
      </c>
      <c r="F36" s="8"/>
      <c r="G36" s="7">
        <f t="shared" ref="G36:G38" si="2">SUM(C36*E36)</f>
        <v>2425</v>
      </c>
      <c r="H36" s="8"/>
      <c r="I36" s="3">
        <v>44803</v>
      </c>
    </row>
    <row r="37" spans="1:9" x14ac:dyDescent="0.25">
      <c r="A37" s="7" t="s">
        <v>42</v>
      </c>
      <c r="B37" s="8"/>
      <c r="C37" s="7">
        <v>1.978</v>
      </c>
      <c r="D37" s="8"/>
      <c r="E37" s="7">
        <v>863.49</v>
      </c>
      <c r="F37" s="8"/>
      <c r="G37" s="7">
        <v>1708</v>
      </c>
      <c r="H37" s="8"/>
      <c r="I37" s="3">
        <v>44806</v>
      </c>
    </row>
    <row r="38" spans="1:9" x14ac:dyDescent="0.25">
      <c r="A38" s="7" t="s">
        <v>43</v>
      </c>
      <c r="B38" s="8"/>
      <c r="C38" s="7">
        <v>1</v>
      </c>
      <c r="D38" s="8"/>
      <c r="E38" s="7">
        <v>604.79999999999995</v>
      </c>
      <c r="F38" s="8"/>
      <c r="G38" s="7">
        <f t="shared" si="2"/>
        <v>604.79999999999995</v>
      </c>
      <c r="H38" s="8"/>
      <c r="I38" s="3">
        <v>44806</v>
      </c>
    </row>
    <row r="39" spans="1:9" ht="30" customHeight="1" x14ac:dyDescent="0.25">
      <c r="A39" s="7" t="s">
        <v>45</v>
      </c>
      <c r="B39" s="8"/>
      <c r="C39" s="7">
        <v>1</v>
      </c>
      <c r="D39" s="8"/>
      <c r="E39" s="7">
        <v>420.01</v>
      </c>
      <c r="F39" s="8"/>
      <c r="G39" s="7">
        <f t="shared" si="1"/>
        <v>420.01</v>
      </c>
      <c r="H39" s="8"/>
      <c r="I39" s="3">
        <v>44889</v>
      </c>
    </row>
    <row r="40" spans="1:9" x14ac:dyDescent="0.25">
      <c r="A40" s="7" t="s">
        <v>46</v>
      </c>
      <c r="B40" s="8"/>
      <c r="C40" s="7">
        <v>2</v>
      </c>
      <c r="D40" s="8"/>
      <c r="E40" s="7">
        <v>1000</v>
      </c>
      <c r="F40" s="8"/>
      <c r="G40" s="7">
        <f t="shared" si="1"/>
        <v>2000</v>
      </c>
      <c r="H40" s="8"/>
      <c r="I40" s="3">
        <v>44904</v>
      </c>
    </row>
    <row r="41" spans="1:9" x14ac:dyDescent="0.25">
      <c r="A41" s="7" t="s">
        <v>47</v>
      </c>
      <c r="B41" s="8"/>
      <c r="C41" s="7">
        <v>15</v>
      </c>
      <c r="D41" s="8"/>
      <c r="E41" s="7">
        <v>900.24</v>
      </c>
      <c r="F41" s="8"/>
      <c r="G41" s="7">
        <f t="shared" ref="G41" si="3">SUM(C41*E41)</f>
        <v>13503.6</v>
      </c>
      <c r="H41" s="8"/>
      <c r="I41" s="3">
        <v>44903</v>
      </c>
    </row>
    <row r="42" spans="1:9" x14ac:dyDescent="0.25">
      <c r="A42" s="7" t="s">
        <v>22</v>
      </c>
      <c r="B42" s="8"/>
      <c r="C42" s="23" t="s">
        <v>21</v>
      </c>
      <c r="D42" s="24"/>
      <c r="E42" s="21">
        <v>4.43</v>
      </c>
      <c r="F42" s="22"/>
      <c r="G42" s="7">
        <f>SUM(E42*1228.5*7)</f>
        <v>38095.784999999996</v>
      </c>
      <c r="H42" s="8"/>
      <c r="I42" s="4">
        <v>2022</v>
      </c>
    </row>
    <row r="43" spans="1:9" x14ac:dyDescent="0.25">
      <c r="A43" s="7" t="s">
        <v>23</v>
      </c>
      <c r="B43" s="8"/>
      <c r="C43" s="23" t="s">
        <v>21</v>
      </c>
      <c r="D43" s="24"/>
      <c r="E43" s="21">
        <v>5.0199999999999996</v>
      </c>
      <c r="F43" s="22"/>
      <c r="G43" s="9">
        <f>SUM(E43*1228.5*5)</f>
        <v>30835.35</v>
      </c>
      <c r="H43" s="10"/>
      <c r="I43" s="4">
        <v>2022</v>
      </c>
    </row>
    <row r="44" spans="1:9" x14ac:dyDescent="0.25">
      <c r="A44" s="7" t="s">
        <v>14</v>
      </c>
      <c r="B44" s="8"/>
      <c r="C44" s="7"/>
      <c r="D44" s="8"/>
      <c r="E44" s="7"/>
      <c r="F44" s="8"/>
      <c r="G44" s="9">
        <f>SUM(G31:H43)</f>
        <v>247301.345</v>
      </c>
      <c r="H44" s="10"/>
      <c r="I44" s="4"/>
    </row>
    <row r="45" spans="1:9" x14ac:dyDescent="0.25">
      <c r="G45" s="5"/>
      <c r="H45" s="5"/>
    </row>
    <row r="46" spans="1:9" x14ac:dyDescent="0.25">
      <c r="B46" t="s">
        <v>48</v>
      </c>
      <c r="C46" t="s">
        <v>49</v>
      </c>
    </row>
    <row r="47" spans="1:9" x14ac:dyDescent="0.25">
      <c r="B47" t="s">
        <v>50</v>
      </c>
    </row>
    <row r="49" spans="2:3" x14ac:dyDescent="0.25">
      <c r="B49" t="s">
        <v>16</v>
      </c>
      <c r="C49" t="s">
        <v>17</v>
      </c>
    </row>
    <row r="50" spans="2:3" x14ac:dyDescent="0.25">
      <c r="B50" t="s">
        <v>50</v>
      </c>
    </row>
    <row r="52" spans="2:3" x14ac:dyDescent="0.25">
      <c r="B52" t="s">
        <v>18</v>
      </c>
      <c r="C52" t="s">
        <v>19</v>
      </c>
    </row>
    <row r="53" spans="2:3" x14ac:dyDescent="0.25">
      <c r="B53" t="s">
        <v>20</v>
      </c>
    </row>
  </sheetData>
  <mergeCells count="80">
    <mergeCell ref="A40:B40"/>
    <mergeCell ref="C40:D40"/>
    <mergeCell ref="E40:F40"/>
    <mergeCell ref="G40:H40"/>
    <mergeCell ref="A37:B37"/>
    <mergeCell ref="C37:D37"/>
    <mergeCell ref="E37:F37"/>
    <mergeCell ref="G37:H37"/>
    <mergeCell ref="A38:B38"/>
    <mergeCell ref="C38:D38"/>
    <mergeCell ref="E38:F38"/>
    <mergeCell ref="G38:H38"/>
    <mergeCell ref="G43:H43"/>
    <mergeCell ref="E43:F43"/>
    <mergeCell ref="C43:D43"/>
    <mergeCell ref="A43:B43"/>
    <mergeCell ref="A42:B42"/>
    <mergeCell ref="C42:D42"/>
    <mergeCell ref="E42:F42"/>
    <mergeCell ref="G42:H42"/>
    <mergeCell ref="A27:I27"/>
    <mergeCell ref="A30:B30"/>
    <mergeCell ref="C30:D30"/>
    <mergeCell ref="E30:F30"/>
    <mergeCell ref="G30:H30"/>
    <mergeCell ref="H24:I24"/>
    <mergeCell ref="H25:I25"/>
    <mergeCell ref="A20:G20"/>
    <mergeCell ref="H20:I20"/>
    <mergeCell ref="A19:G19"/>
    <mergeCell ref="A21:G21"/>
    <mergeCell ref="A22:G22"/>
    <mergeCell ref="A44:B44"/>
    <mergeCell ref="C44:D44"/>
    <mergeCell ref="E44:F44"/>
    <mergeCell ref="G44:H44"/>
    <mergeCell ref="A1:I1"/>
    <mergeCell ref="A2:I4"/>
    <mergeCell ref="A6:I6"/>
    <mergeCell ref="A17:I17"/>
    <mergeCell ref="A18:I18"/>
    <mergeCell ref="A23:G23"/>
    <mergeCell ref="A24:G24"/>
    <mergeCell ref="A25:G25"/>
    <mergeCell ref="H19:I19"/>
    <mergeCell ref="H21:I21"/>
    <mergeCell ref="H22:I22"/>
    <mergeCell ref="H23:I23"/>
    <mergeCell ref="A41:B41"/>
    <mergeCell ref="C41:D41"/>
    <mergeCell ref="E41:F41"/>
    <mergeCell ref="G41:H41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9:B39"/>
    <mergeCell ref="C39:D39"/>
    <mergeCell ref="E39:F39"/>
    <mergeCell ref="G39:H39"/>
    <mergeCell ref="A31:B31"/>
    <mergeCell ref="C31:D31"/>
    <mergeCell ref="E31:F31"/>
    <mergeCell ref="G31:H31"/>
    <mergeCell ref="A32:B32"/>
    <mergeCell ref="C32:D32"/>
    <mergeCell ref="E32:F32"/>
    <mergeCell ref="G32:H32"/>
    <mergeCell ref="A36:B36"/>
    <mergeCell ref="C36:D36"/>
    <mergeCell ref="E36:F36"/>
    <mergeCell ref="G36:H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2023-01-26T06:22:14Z</dcterms:modified>
</cp:coreProperties>
</file>